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730" windowHeight="11760"/>
  </bookViews>
  <sheets>
    <sheet name="Modificacion integrada cpla-cab" sheetId="5" r:id="rId1"/>
  </sheets>
  <definedNames>
    <definedName name="_xlnm._FilterDatabase" localSheetId="0" hidden="1">'Modificacion integrada cpla-cab'!#REF!</definedName>
    <definedName name="Años_préstamo" localSheetId="0">#REF!</definedName>
    <definedName name="Años_préstamo">#REF!</definedName>
    <definedName name="_xlnm.Print_Area" localSheetId="0">'Modificacion integrada cpla-cab'!$4:$6</definedName>
    <definedName name="Capital" localSheetId="0">#REF!</definedName>
    <definedName name="Capital">#REF!</definedName>
    <definedName name="Datos" localSheetId="0">#REF!</definedName>
    <definedName name="Datos">#REF!</definedName>
    <definedName name="Día_de_pago" localSheetId="0">DATE(YEAR('Modificacion integrada cpla-cab'!Inicio_prestamo),MONTH('Modificacion integrada cpla-cab'!Inicio_prestamo)+Payment_Number,DAY('Modificacion integrada cpla-cab'!Inicio_prestamo))</definedName>
    <definedName name="Día_de_pago">DATE(YEAR(Inicio_prestamo),MONTH(Inicio_prestamo)+Payment_Number,DAY(Inicio_prestamo))</definedName>
    <definedName name="Fecha_de_pago" localSheetId="0">#REF!</definedName>
    <definedName name="Fecha_de_pago">#REF!</definedName>
    <definedName name="FERER" localSheetId="0">#REF!</definedName>
    <definedName name="FERER">#REF!</definedName>
    <definedName name="Fila_de_encabezado" localSheetId="0">ROW(#REF!)</definedName>
    <definedName name="Fila_de_encabezado">ROW(#REF!)</definedName>
    <definedName name="FRWES" localSheetId="0">#REF!</definedName>
    <definedName name="FRWES">#REF!</definedName>
    <definedName name="Importe_del_préstamo" localSheetId="0">#REF!</definedName>
    <definedName name="Importe_del_préstamo">#REF!</definedName>
    <definedName name="Impresión_completa" localSheetId="0">#REF!</definedName>
    <definedName name="Impresión_completa">#REF!</definedName>
    <definedName name="Inicio_prestamo" localSheetId="0">#REF!</definedName>
    <definedName name="Inicio_prestamo">#REF!</definedName>
    <definedName name="Int" localSheetId="0">#REF!</definedName>
    <definedName name="Int">#REF!</definedName>
    <definedName name="Int_acum" localSheetId="0">#REF!</definedName>
    <definedName name="Int_acum">#REF!</definedName>
    <definedName name="Interés_total" localSheetId="0">#REF!</definedName>
    <definedName name="Interés_total">#REF!</definedName>
    <definedName name="Núm_de_pago" localSheetId="0">#REF!</definedName>
    <definedName name="Núm_de_pago">#REF!</definedName>
    <definedName name="Núm_pagos_al_año" localSheetId="0">#REF!</definedName>
    <definedName name="Núm_pagos_al_año">#REF!</definedName>
    <definedName name="Número_de_pagos" localSheetId="0">MATCH(0.01,'Modificacion integrada cpla-cab'!Saldo_final,-1)+1</definedName>
    <definedName name="Número_de_pagos">MATCH(0.01,Saldo_final,-1)+1</definedName>
    <definedName name="Pago_adicional" localSheetId="0">#REF!</definedName>
    <definedName name="Pago_adicional">#REF!</definedName>
    <definedName name="Pago_mensual_programado" localSheetId="0">#REF!</definedName>
    <definedName name="Pago_mensual_programado">#REF!</definedName>
    <definedName name="Pago_progr" localSheetId="0">#REF!</definedName>
    <definedName name="Pago_progr">#REF!</definedName>
    <definedName name="Pago_total" localSheetId="0">#REF!</definedName>
    <definedName name="Pago_total">#REF!</definedName>
    <definedName name="Pagos_adicionales_programados" localSheetId="0">#REF!</definedName>
    <definedName name="Pagos_adicionales_programados">#REF!</definedName>
    <definedName name="Restablecer_área_de_impresión" localSheetId="0">OFFSET('Modificacion integrada cpla-cab'!Impresión_completa,0,0,'Modificacion integrada cpla-cab'!Última_fila)</definedName>
    <definedName name="Restablecer_área_de_impresión">OFFSET(Impresión_completa,0,0,Última_fila)</definedName>
    <definedName name="Saldo_final" localSheetId="0">#REF!</definedName>
    <definedName name="Saldo_final">#REF!</definedName>
    <definedName name="Saldo_inicial" localSheetId="0">#REF!</definedName>
    <definedName name="Saldo_inicial">#REF!</definedName>
    <definedName name="Tasa_de_interés" localSheetId="0">#REF!</definedName>
    <definedName name="Tasa_de_interés">#REF!</definedName>
    <definedName name="Tasa_de_interés_programada" localSheetId="0">#REF!</definedName>
    <definedName name="Tasa_de_interés_programada">#REF!</definedName>
    <definedName name="_xlnm.Print_Titles" localSheetId="0">'Modificacion integrada cpla-cab'!$1:$6</definedName>
    <definedName name="Última_fila" localSheetId="0">IF('Modificacion integrada cpla-cab'!Valores_especificados,'Modificacion integrada cpla-cab'!Fila_de_encabezado+'Modificacion integrada cpla-cab'!Número_de_pagos,'Modificacion integrada cpla-cab'!Fila_de_encabezado)</definedName>
    <definedName name="Última_fila">IF(Valores_especificados,Fila_de_encabezado+Número_de_pagos,Fila_de_encabezado)</definedName>
    <definedName name="Valores_especificados" localSheetId="0">IF('Modificacion integrada cpla-cab'!Importe_del_préstamo*'Modificacion integrada cpla-cab'!Tasa_de_interés*'Modificacion integrada cpla-cab'!Años_préstamo*'Modificacion integrada cpla-cab'!Inicio_prestamo&gt;0,1,0)</definedName>
    <definedName name="Valores_especificados">IF(Importe_del_préstamo*Tasa_de_interés*Años_préstamo*Inicio_prestamo&gt;0,1,0)</definedName>
  </definedNames>
  <calcPr calcId="145621"/>
</workbook>
</file>

<file path=xl/calcChain.xml><?xml version="1.0" encoding="utf-8"?>
<calcChain xmlns="http://schemas.openxmlformats.org/spreadsheetml/2006/main">
  <c r="J17" i="5" l="1"/>
  <c r="J18" i="5" l="1"/>
  <c r="J11" i="5" l="1"/>
  <c r="I37" i="5" l="1"/>
  <c r="H37" i="5"/>
  <c r="E10" i="5"/>
  <c r="E9" i="5"/>
  <c r="J3" i="5"/>
</calcChain>
</file>

<file path=xl/comments1.xml><?xml version="1.0" encoding="utf-8"?>
<comments xmlns="http://schemas.openxmlformats.org/spreadsheetml/2006/main">
  <authors>
    <author>María Esther Cortes</author>
  </authors>
  <commentList>
    <comment ref="C16" authorId="0">
      <text>
        <r>
          <rPr>
            <b/>
            <sz val="9"/>
            <color indexed="81"/>
            <rFont val="Tahoma"/>
            <family val="2"/>
          </rPr>
          <t xml:space="preserve">Programar acciones por criterios evaluación
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 xml:space="preserve">Programar acciones por criterios evaluación
</t>
        </r>
      </text>
    </comment>
  </commentList>
</comments>
</file>

<file path=xl/sharedStrings.xml><?xml version="1.0" encoding="utf-8"?>
<sst xmlns="http://schemas.openxmlformats.org/spreadsheetml/2006/main" count="258" uniqueCount="93">
  <si>
    <t>PROGRAMA OPERATIVO ANUAL 2021  MUNICIPIO DE COLIMA</t>
  </si>
  <si>
    <t>Techo Financiero</t>
  </si>
  <si>
    <t>Monto programado</t>
  </si>
  <si>
    <t>No.</t>
  </si>
  <si>
    <t>Zona</t>
  </si>
  <si>
    <t>COLÓNIA O COMUNIDAD</t>
  </si>
  <si>
    <t>TIPO DE OBRA (SUB CLASIFICACION)</t>
  </si>
  <si>
    <t>NUMERO DE BENEFICIARIOS</t>
  </si>
  <si>
    <t>INCIDENCIA</t>
  </si>
  <si>
    <t>NOMBRE DE LA OBRA O PROYECTO DEFINIDO POR MIDS COMO DEFINITIVO</t>
  </si>
  <si>
    <t>METAS</t>
  </si>
  <si>
    <t>UNIDAD</t>
  </si>
  <si>
    <t>-</t>
  </si>
  <si>
    <t>PRODIM</t>
  </si>
  <si>
    <t>N/A</t>
  </si>
  <si>
    <t>PROGRAMA</t>
  </si>
  <si>
    <t>URBANA</t>
  </si>
  <si>
    <t>VARIAS COLONIAS</t>
  </si>
  <si>
    <t>MEJORAMIENTO DE VIVIENDA</t>
  </si>
  <si>
    <t>DIRECTA</t>
  </si>
  <si>
    <t>CONSTRUCCIÓN DE CUARTOS DORMITORIO Y CUARTOS PARA BAÑO EN COLIMA, EN VARIAS COLONIAS</t>
  </si>
  <si>
    <t>ACCIONES EN VIVIENDA</t>
  </si>
  <si>
    <t>URBANA Y RURAL</t>
  </si>
  <si>
    <t>VARIAS</t>
  </si>
  <si>
    <t>AMPLIACIÓN O CONSTRUCCIÓN DE ELECTRIFICACIÓN EN COLIMA, EN VARIAS LOCALIDADES Y/O COLONIAS</t>
  </si>
  <si>
    <t>ELECTRIFICACIONES</t>
  </si>
  <si>
    <t>RURAL</t>
  </si>
  <si>
    <t>VARIAS COMUNIDADES</t>
  </si>
  <si>
    <t>AGUA POTABLE</t>
  </si>
  <si>
    <t>P/D</t>
  </si>
  <si>
    <t>AMPLIACIÓN O CONSTRUCCIÓN DE RED O SISTEMA DE AGUA ENTUBADA (ACCESO A SERVICIOS BÁSICOS DE LA VIVIENDA) EN COLIMA, EN VARIAS LOCALIDADES</t>
  </si>
  <si>
    <t>DRENAJE SANITARIO</t>
  </si>
  <si>
    <t>AMPLIACIÓN O CONSTRUCCIÓN DE DRENAJE SANITARIO EN COLIMA, EN VARIAS LOCALIDADES</t>
  </si>
  <si>
    <t>COMPLEMENTARIA</t>
  </si>
  <si>
    <t>REHABILITACIÓN DE CANCHAS Y ESPACIOS MULTIDEPORTIVOS EN COLIMA, COLONIA CUAUHTÉMOC</t>
  </si>
  <si>
    <t>CANCHA</t>
  </si>
  <si>
    <t>LAS TUNAS</t>
  </si>
  <si>
    <t>CONSTRUCCIÓN DE CANCHAS Y ESPACIOS MULTIDEPORTIVOS (ETAPA DE BAÑOS) EN COLIMA, LOCALIDAD LAS TUNAS</t>
  </si>
  <si>
    <t>REHABILITACIÓN DE CANCHAS Y ESPACIOS MULTIDEPORTIVOS EN COLIMA, EN VARIAS COLONIAS</t>
  </si>
  <si>
    <t>CANCHAS</t>
  </si>
  <si>
    <t>COL. LAS AMARILLAS</t>
  </si>
  <si>
    <t>SAN PABLO</t>
  </si>
  <si>
    <t>REHABILITACIÓN DE MURO DE CONTENCIÓN EN COLIMA, COLONIA SAN PABLO, ARROYO EL TECOLOTE (FRENTE A SECUNDARIA NO. 8)</t>
  </si>
  <si>
    <t>REHABILITACIÓN DE PARQUES PÚBLICOS (ETAPA BANQUETAS Y ANDADORES), EN COLIMA, EN VARIAS COLONIAS</t>
  </si>
  <si>
    <t>JARDINES</t>
  </si>
  <si>
    <t>VIVEROS</t>
  </si>
  <si>
    <t>CONSTRUCCIÓN DE GUARNICIONES Y BANQUETAS (PASA-CALLES) EN COLIMA, COLONIA VIVEROS</t>
  </si>
  <si>
    <t>M2</t>
  </si>
  <si>
    <t>LOMAS VERDES</t>
  </si>
  <si>
    <t>CONSTRUCCIÓN DE PAVIMENTACIÓN EN COLIMA, COLONIA RESIDENCIAL LOMAS VERDES, EN LA AVENIDA MIGUEL DE CERVANTES DE SAAVEDRA, TRAMO AV. CONSTITUCIÓN A CALLE 27 DE SEPTIEMBRE</t>
  </si>
  <si>
    <t>COL. CENTRO</t>
  </si>
  <si>
    <t>REHABILITACIÓN DE CALLES (ASFALTO) EN COLIMA, COLONIA EL MORALETE, AVENIDA NIÑOS HÉROES DE CHAPULTEPEC, TRAMO AV. LORENZO LÓPEZ A CALLE IGNACIO TORRES</t>
  </si>
  <si>
    <t>REHABILITACIÓN DE CALLES (ASFALTO) EN COLIMA, COLONIA EL MORALETE, CALLE IGNACIO ZARAGOZA, TRAMO CALLE IGNACIO TORRES A AV. DE LA RAZA</t>
  </si>
  <si>
    <t>REHABILITACIÓN DE CALLES (ASFALTO) EN COLIMA, COLONIA NIÑOS HÉROES, EN LA CALLE MARIANO ARISTA, TRAMO DE CALLE LA ARMONÍA A INDEPENDENCIA</t>
  </si>
  <si>
    <t>REHABILITACIÓN DE CALLES (ASFALTO) EN COLIMA, COLONIA COLIMA CENTRO, CALLE GABINO BARREDA, TRAMO CALLE ALDAMA A AV. SAN FERNANDO</t>
  </si>
  <si>
    <t>ML</t>
  </si>
  <si>
    <t>REHABILITACIÓN DE PUENTE EN COLIMA, COLONIA LAS AMARILLAS</t>
  </si>
  <si>
    <t>MONTO PROPUESTO INICIAL</t>
  </si>
  <si>
    <t>MONTO PROPUESTO MODIFICADO</t>
  </si>
  <si>
    <t>IMPACTO</t>
  </si>
  <si>
    <t>MUNICIPIO</t>
  </si>
  <si>
    <t>PROGRAMA DE DESARROLLO INSTITUCIONAL (2% DEL MONTO TOTAL) CREACIÓN Y ACTUALIZACIÓN DE LA NORMATIVIDAD MUNICIPAL, PROGRAMA DE ORDENAMIENTO TERRITORIAL O SIMILAR</t>
  </si>
  <si>
    <t xml:space="preserve"> GASTOS COMPLEMENTARIOS </t>
  </si>
  <si>
    <t>GASTOS INDIRECTOS</t>
  </si>
  <si>
    <t>GASTOS INDIRECTOS PARA LA CONTRATACIÓN DE ESTUDIOS DE CONSULTORÍA PARA LA REALIZACIÓN DE ESTUDIOS DE EVALUACIÓN DE PROYECTOS Y GASTOS INDIRECTOS PARA   MANTENIMIENTO Y REPARACIÓN DE VEHÍCULOS PARA LA VERIFICACIÓN Y EL SEGUIMIENTO DE LAS OBRAS REALIZADAS CON RECURSOS DEL FAIS</t>
  </si>
  <si>
    <t xml:space="preserve"> CALIDAD EN LA VIVIENDA </t>
  </si>
  <si>
    <t>ELECTRIFICACIÓN RURAL Y URBANA EN COLONIAS POBRES</t>
  </si>
  <si>
    <t xml:space="preserve"> SERVICIOS BÁSICOS A LA VIVIENDA </t>
  </si>
  <si>
    <t>COL CUAUHTÉMOC</t>
  </si>
  <si>
    <t>URBANIZACIÓN</t>
  </si>
  <si>
    <t xml:space="preserve"> INFRAESTRUCTURA DEPORTIVA </t>
  </si>
  <si>
    <t xml:space="preserve"> EQUIPAMIENTO URBANO </t>
  </si>
  <si>
    <t xml:space="preserve"> VIALIDADES </t>
  </si>
  <si>
    <t>REHABILITACIÓN DE CALLES (ASFALTO) EN COLIMA, COLONIA COLIMA CENTRO, CALLE ABASOLO, TRAMO CALLE MEDELLÍN A OCAMPO</t>
  </si>
  <si>
    <t>REHABILITACIÓN DE CALLES (ASFALTO) EN COLIMA, COLONIA COLIMA CENTRO, CALLE PROF. GREGORIO TORRES QUINTERO, TRAMO CALLE NIGROMANTE A AV. JOSÉ MARÍA PINO SUÁREZ</t>
  </si>
  <si>
    <t>REHABILITACIÓN DE CALLES (ASFALTO) EN COLIMA, COLONIA MAGISTERIAL, EN LA CALLE MARIANO ARISTA, TRAMO DE AV. DE LOS MAESTROS A CALLE LA ARMONÍA</t>
  </si>
  <si>
    <t>REHABILITACIÓN DE CALLES (ASFALTO) EN COLIMA, COLONIA COLIMA CENTRO, CALLE GRAL. SILVERIO NÚÑEZ, TRAMO CALLE ALDAMA  A AV. SAN FERNANDO</t>
  </si>
  <si>
    <t>REHABILITACIÓN DE CALLES (ASFALTO) EN COLIMA, COLONIA LOS VIVEROS, AVENIDA LIC. CARLOS DE LA MADRID BÉJAR, TRAMO AV. 20 DE NOVIEMBRE (GLORIETA REY COLIMAN) A VÍAS DEL FF.CC.</t>
  </si>
  <si>
    <t>REHABILITACIÓN DE CALLES (ASFALTO) EN COLIMA, COLONIA PATIOS DEL FERROCARRIL, AVENIDA LIC. CARLOS DE LA MADRID BÉJAR, TRAMO VÍAS DEL FF.CC. A CARRET. COLIMA-MANZANILLO (GLORIETA EMILIANO ZAPATA)</t>
  </si>
  <si>
    <t>FÁTIMA</t>
  </si>
  <si>
    <t>OBRA NUEVA</t>
  </si>
  <si>
    <t>REHABILITACIÓN  DE CALLES (ASFALTO) EN COLIMA, COLONIA DE LOS TRABAJADORES, AVENIDA NIÑOS HÉROES DE CHAPULTEPEC, TRAMO CALLE IGNACIO TORRES A AV. COLIMA</t>
  </si>
  <si>
    <t>REHABILITACIÓN DE CALLES (ASFALTO) EN COLIMA, COLONIA EL MORALETE, CALLE IGNACIO ZARAGOZA, TRAMO LOPEZ MATEOS A CALLE IGNACIO TORRES</t>
  </si>
  <si>
    <t>MÓDULO DE BAÑOS</t>
  </si>
  <si>
    <t xml:space="preserve">GASTOS COMPLEMENTARIOS </t>
  </si>
  <si>
    <t>Fondo de Aportaciones para la Infraestructura Social Municipal y Demaraciones Territoriales del Distrito Federal (FISMDF)</t>
  </si>
  <si>
    <t>REHABILITACION DE ANDADORES URBANOS Y ESCALINATAS, EN COLIMA, EN VARIAS COLONIAS</t>
  </si>
  <si>
    <t>REHABILITACIÓN DE DRENAJE PLUVIAL EN COLIMA, COLONIA RESIDNECIAL PRADOS DEL SUR, LIBRAMIENTO A MANZNAILLO</t>
  </si>
  <si>
    <t>CONSTRUCCION DE CALLES (EMPEDRADO) EN COLIMA, COLONIA FÁTIMA EN EN LA CALLE ADC UNO</t>
  </si>
  <si>
    <t>M3</t>
  </si>
  <si>
    <t>PUENTE</t>
  </si>
  <si>
    <t>REHABILITACIÓN DE MURO DE CONTENCIÓN RÍO COLIMA, EN EL MUNICIPIO COLIMA, COLONIA LA ARMONÍA (LAS AMARILLAS)</t>
  </si>
  <si>
    <t>INFRAESTRUCTURA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</si>
</sst>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_ ;\-#,##0.00\ "/>
    <numFmt numFmtId="166" formatCode="_-* #,##0.00\ &quot;€&quot;_-;\-* #,##0.00\ &quot;€&quot;_-;_-* &quot;-&quot;??\ &quot;€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0"/>
      <name val="Hurme Geometric Sans 4"/>
      <family val="2"/>
    </font>
    <font>
      <b/>
      <sz val="28"/>
      <color theme="5"/>
      <name val="Hurme Geometric Sans 4"/>
      <family val="2"/>
    </font>
    <font>
      <sz val="11"/>
      <color theme="1"/>
      <name val="Hurme Geometric Sans 4"/>
      <family val="2"/>
    </font>
    <font>
      <b/>
      <sz val="22"/>
      <color theme="0"/>
      <name val="Hurme Geometric Sans 4"/>
      <family val="2"/>
    </font>
    <font>
      <sz val="28"/>
      <color theme="0"/>
      <name val="Hurme Geometric Sans 4"/>
      <family val="2"/>
    </font>
    <font>
      <b/>
      <sz val="16"/>
      <name val="Hurme Geometric Sans 4"/>
      <family val="2"/>
    </font>
    <font>
      <sz val="12"/>
      <color theme="1"/>
      <name val="Hurme Geometric Sans 4"/>
      <family val="2"/>
    </font>
    <font>
      <sz val="17"/>
      <color theme="4" tint="-0.249977111117893"/>
      <name val="Hurme Geometric Sans 4"/>
      <family val="2"/>
    </font>
    <font>
      <sz val="20"/>
      <color theme="4" tint="-0.249977111117893"/>
      <name val="Hurme Geometric Sans 4"/>
      <family val="2"/>
    </font>
    <font>
      <sz val="14"/>
      <color theme="1"/>
      <name val="Hurme Geometric Sans 4"/>
      <family val="2"/>
    </font>
    <font>
      <sz val="20"/>
      <name val="Hurme Geometric Sans 4"/>
      <family val="2"/>
    </font>
    <font>
      <sz val="20"/>
      <color rgb="FF00B050"/>
      <name val="Hurme Geometric Sans 4"/>
      <family val="2"/>
    </font>
    <font>
      <sz val="17"/>
      <name val="Hurme Geometric Sans 4"/>
      <family val="2"/>
    </font>
    <font>
      <b/>
      <sz val="9"/>
      <color indexed="81"/>
      <name val="Tahoma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1"/>
      <color rgb="FF3F3F76"/>
      <name val="Agency FB"/>
      <family val="2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Calibri"/>
      <family val="1"/>
      <scheme val="minor"/>
    </font>
    <font>
      <sz val="10"/>
      <color indexed="64"/>
      <name val="Arial"/>
      <family val="2"/>
    </font>
    <font>
      <sz val="20"/>
      <color rgb="FFFF0000"/>
      <name val="Hurme Geometric Sans 4"/>
      <family val="2"/>
    </font>
    <font>
      <b/>
      <sz val="20"/>
      <name val="Hurme Geometric Sans 4"/>
      <family val="2"/>
    </font>
    <font>
      <sz val="17"/>
      <color rgb="FF7030A0"/>
      <name val="Hurme Geometric Sans 4"/>
      <family val="2"/>
    </font>
    <font>
      <sz val="20"/>
      <color rgb="FF7030A0"/>
      <name val="Hurme Geometric Sans 4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4" borderId="0" applyNumberFormat="0" applyBorder="0" applyAlignment="0" applyProtection="0"/>
    <xf numFmtId="0" fontId="17" fillId="3" borderId="1" applyNumberFormat="0" applyAlignment="0" applyProtection="0"/>
    <xf numFmtId="0" fontId="18" fillId="2" borderId="1" applyNumberFormat="0" applyAlignment="0" applyProtection="0"/>
    <xf numFmtId="4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19" fillId="0" borderId="0"/>
    <xf numFmtId="0" fontId="21" fillId="0" borderId="0"/>
    <xf numFmtId="0" fontId="22" fillId="0" borderId="0"/>
    <xf numFmtId="9" fontId="19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Border="1"/>
    <xf numFmtId="0" fontId="8" fillId="0" borderId="0" xfId="0" applyFont="1" applyBorder="1"/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7" fontId="10" fillId="0" borderId="7" xfId="2" applyNumberFormat="1" applyFont="1" applyFill="1" applyBorder="1" applyAlignment="1">
      <alignment horizontal="center" vertical="center"/>
    </xf>
    <xf numFmtId="165" fontId="10" fillId="0" borderId="7" xfId="1" applyNumberFormat="1" applyFont="1" applyFill="1" applyBorder="1" applyAlignment="1">
      <alignment horizontal="center" vertical="center"/>
    </xf>
    <xf numFmtId="44" fontId="9" fillId="0" borderId="7" xfId="2" applyFont="1" applyFill="1" applyBorder="1" applyAlignment="1">
      <alignment horizontal="center" vertical="center" wrapText="1"/>
    </xf>
    <xf numFmtId="0" fontId="11" fillId="0" borderId="0" xfId="0" applyFont="1" applyBorder="1"/>
    <xf numFmtId="7" fontId="12" fillId="0" borderId="7" xfId="2" applyNumberFormat="1" applyFont="1" applyFill="1" applyBorder="1" applyAlignment="1">
      <alignment horizontal="center" vertical="center"/>
    </xf>
    <xf numFmtId="164" fontId="11" fillId="0" borderId="0" xfId="0" applyNumberFormat="1" applyFont="1" applyBorder="1"/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165" fontId="12" fillId="0" borderId="7" xfId="1" applyNumberFormat="1" applyFont="1" applyFill="1" applyBorder="1" applyAlignment="1">
      <alignment horizontal="center" vertical="center"/>
    </xf>
    <xf numFmtId="44" fontId="14" fillId="0" borderId="7" xfId="2" applyFont="1" applyFill="1" applyBorder="1" applyAlignment="1">
      <alignment horizontal="center" vertical="center" wrapText="1"/>
    </xf>
    <xf numFmtId="0" fontId="11" fillId="0" borderId="0" xfId="0" applyFont="1" applyFill="1" applyBorder="1"/>
    <xf numFmtId="44" fontId="14" fillId="0" borderId="7" xfId="2" applyFont="1" applyFill="1" applyBorder="1" applyAlignment="1">
      <alignment horizontal="center" vertical="center"/>
    </xf>
    <xf numFmtId="0" fontId="11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164" fontId="6" fillId="5" borderId="6" xfId="0" applyNumberFormat="1" applyFont="1" applyFill="1" applyBorder="1" applyAlignment="1">
      <alignment horizontal="right" vertical="center"/>
    </xf>
    <xf numFmtId="164" fontId="6" fillId="5" borderId="6" xfId="0" applyNumberFormat="1" applyFont="1" applyFill="1" applyBorder="1" applyAlignment="1">
      <alignment vertical="center" wrapText="1"/>
    </xf>
    <xf numFmtId="7" fontId="23" fillId="0" borderId="7" xfId="2" applyNumberFormat="1" applyFont="1" applyFill="1" applyBorder="1" applyAlignment="1">
      <alignment horizontal="center" vertical="center"/>
    </xf>
    <xf numFmtId="7" fontId="13" fillId="0" borderId="7" xfId="2" applyNumberFormat="1" applyFont="1" applyFill="1" applyBorder="1" applyAlignment="1">
      <alignment horizontal="center" vertical="center"/>
    </xf>
    <xf numFmtId="7" fontId="24" fillId="0" borderId="7" xfId="2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wrapText="1"/>
    </xf>
    <xf numFmtId="0" fontId="25" fillId="0" borderId="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7" fontId="26" fillId="0" borderId="7" xfId="2" applyNumberFormat="1" applyFont="1" applyFill="1" applyBorder="1" applyAlignment="1">
      <alignment horizontal="center" vertical="center"/>
    </xf>
    <xf numFmtId="165" fontId="26" fillId="0" borderId="7" xfId="1" applyNumberFormat="1" applyFont="1" applyFill="1" applyBorder="1" applyAlignment="1">
      <alignment horizontal="center" vertical="center"/>
    </xf>
    <xf numFmtId="44" fontId="25" fillId="0" borderId="7" xfId="2" applyFont="1" applyFill="1" applyBorder="1" applyAlignment="1">
      <alignment horizontal="center" vertical="center" wrapText="1"/>
    </xf>
    <xf numFmtId="0" fontId="11" fillId="0" borderId="4" xfId="0" applyFont="1" applyBorder="1" applyAlignment="1"/>
    <xf numFmtId="0" fontId="11" fillId="0" borderId="0" xfId="0" applyFont="1" applyBorder="1" applyAlignment="1"/>
    <xf numFmtId="0" fontId="11" fillId="0" borderId="4" xfId="0" applyFont="1" applyBorder="1" applyAlignment="1">
      <alignment vertical="center"/>
    </xf>
    <xf numFmtId="164" fontId="6" fillId="5" borderId="6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</cellXfs>
  <cellStyles count="15">
    <cellStyle name="20% - Énfasis3 2" xfId="3"/>
    <cellStyle name="Cálculo 2" xfId="4"/>
    <cellStyle name="Entrada 2" xfId="5"/>
    <cellStyle name="Millares" xfId="1" builtinId="3"/>
    <cellStyle name="Moneda" xfId="2" builtinId="4"/>
    <cellStyle name="Moneda 2" xfId="6"/>
    <cellStyle name="Moneda 3" xfId="7"/>
    <cellStyle name="Normal" xfId="0" builtinId="0"/>
    <cellStyle name="Normal 2" xfId="8"/>
    <cellStyle name="Normal 2 2" xfId="9"/>
    <cellStyle name="Normal 2 3" xfId="10"/>
    <cellStyle name="Normal 3" xfId="11"/>
    <cellStyle name="Normal 4" xfId="12"/>
    <cellStyle name="Normal 5" xfId="13"/>
    <cellStyle name="Porcentaje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topLeftCell="F1" zoomScale="60" zoomScaleNormal="60" workbookViewId="0">
      <pane ySplit="6" topLeftCell="A40" activePane="bottomLeft" state="frozenSplit"/>
      <selection pane="bottomLeft" activeCell="O9" sqref="O9"/>
    </sheetView>
  </sheetViews>
  <sheetFormatPr baseColWidth="10" defaultColWidth="11.42578125" defaultRowHeight="16.5" x14ac:dyDescent="0.3"/>
  <cols>
    <col min="1" max="1" width="9.7109375" style="18" customWidth="1"/>
    <col min="2" max="2" width="16.140625" style="18" customWidth="1"/>
    <col min="3" max="3" width="27.5703125" style="18" customWidth="1"/>
    <col min="4" max="4" width="36.28515625" style="18" customWidth="1"/>
    <col min="5" max="5" width="25.140625" style="18" hidden="1" customWidth="1"/>
    <col min="6" max="6" width="33" style="18" customWidth="1"/>
    <col min="7" max="7" width="71" style="19" customWidth="1"/>
    <col min="8" max="8" width="35.7109375" style="19" customWidth="1"/>
    <col min="9" max="9" width="35.7109375" style="20" customWidth="1"/>
    <col min="10" max="10" width="35.28515625" style="20" customWidth="1"/>
    <col min="11" max="11" width="35.85546875" style="20" customWidth="1"/>
    <col min="12" max="12" width="34.28515625" style="1" customWidth="1"/>
    <col min="13" max="13" width="14.85546875" style="1" bestFit="1" customWidth="1"/>
    <col min="14" max="16384" width="11.42578125" style="1"/>
  </cols>
  <sheetData>
    <row r="1" spans="1:15" ht="33" customHeight="1" x14ac:dyDescent="0.3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5" ht="33" customHeight="1" x14ac:dyDescent="0.3">
      <c r="A2" s="42" t="s">
        <v>85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5" ht="33" customHeight="1" x14ac:dyDescent="0.3">
      <c r="A3" s="21"/>
      <c r="B3" s="22"/>
      <c r="C3" s="23" t="s">
        <v>1</v>
      </c>
      <c r="D3" s="39">
        <v>35559269</v>
      </c>
      <c r="E3" s="39"/>
      <c r="F3" s="39"/>
      <c r="G3" s="24"/>
      <c r="H3" s="23"/>
      <c r="I3" s="23" t="s">
        <v>2</v>
      </c>
      <c r="J3" s="39">
        <f>SUM(H7:H34)</f>
        <v>35559269</v>
      </c>
      <c r="K3" s="39"/>
      <c r="L3" s="28"/>
    </row>
    <row r="4" spans="1:15" s="2" customFormat="1" ht="18" customHeight="1" x14ac:dyDescent="0.35">
      <c r="A4" s="40" t="s">
        <v>3</v>
      </c>
      <c r="B4" s="40" t="s">
        <v>4</v>
      </c>
      <c r="C4" s="41" t="s">
        <v>5</v>
      </c>
      <c r="D4" s="41" t="s">
        <v>6</v>
      </c>
      <c r="E4" s="41" t="s">
        <v>7</v>
      </c>
      <c r="F4" s="41" t="s">
        <v>8</v>
      </c>
      <c r="G4" s="41" t="s">
        <v>9</v>
      </c>
      <c r="H4" s="41" t="s">
        <v>57</v>
      </c>
      <c r="I4" s="41" t="s">
        <v>58</v>
      </c>
      <c r="J4" s="41" t="s">
        <v>10</v>
      </c>
      <c r="K4" s="41" t="s">
        <v>11</v>
      </c>
      <c r="L4" s="41" t="s">
        <v>59</v>
      </c>
    </row>
    <row r="5" spans="1:15" s="2" customFormat="1" ht="18" customHeight="1" x14ac:dyDescent="0.35">
      <c r="A5" s="40"/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5" s="2" customFormat="1" ht="31.5" customHeight="1" x14ac:dyDescent="0.35">
      <c r="A6" s="40"/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5" s="8" customFormat="1" ht="153" x14ac:dyDescent="0.4">
      <c r="A7" s="3">
        <v>1</v>
      </c>
      <c r="B7" s="4" t="s">
        <v>12</v>
      </c>
      <c r="C7" s="4" t="s">
        <v>60</v>
      </c>
      <c r="D7" s="4" t="s">
        <v>13</v>
      </c>
      <c r="E7" s="4" t="s">
        <v>14</v>
      </c>
      <c r="F7" s="4" t="s">
        <v>14</v>
      </c>
      <c r="G7" s="4" t="s">
        <v>61</v>
      </c>
      <c r="H7" s="5">
        <v>200000</v>
      </c>
      <c r="I7" s="5">
        <v>200000</v>
      </c>
      <c r="J7" s="6">
        <v>1</v>
      </c>
      <c r="K7" s="7" t="s">
        <v>15</v>
      </c>
      <c r="L7" s="7" t="s">
        <v>84</v>
      </c>
    </row>
    <row r="8" spans="1:15" s="8" customFormat="1" ht="229.5" x14ac:dyDescent="0.4">
      <c r="A8" s="3">
        <v>2</v>
      </c>
      <c r="B8" s="4" t="s">
        <v>12</v>
      </c>
      <c r="C8" s="4" t="s">
        <v>60</v>
      </c>
      <c r="D8" s="4" t="s">
        <v>63</v>
      </c>
      <c r="E8" s="4" t="s">
        <v>14</v>
      </c>
      <c r="F8" s="4" t="s">
        <v>14</v>
      </c>
      <c r="G8" s="4" t="s">
        <v>64</v>
      </c>
      <c r="H8" s="5">
        <v>464817.65</v>
      </c>
      <c r="I8" s="5">
        <v>464817.65</v>
      </c>
      <c r="J8" s="6">
        <v>1</v>
      </c>
      <c r="K8" s="7" t="s">
        <v>15</v>
      </c>
      <c r="L8" s="7" t="s">
        <v>62</v>
      </c>
      <c r="M8" s="10"/>
    </row>
    <row r="9" spans="1:15" s="15" customFormat="1" ht="76.5" x14ac:dyDescent="0.4">
      <c r="A9" s="11">
        <v>3</v>
      </c>
      <c r="B9" s="12" t="s">
        <v>16</v>
      </c>
      <c r="C9" s="12" t="s">
        <v>17</v>
      </c>
      <c r="D9" s="12" t="s">
        <v>18</v>
      </c>
      <c r="E9" s="12">
        <f>20*3.08</f>
        <v>61.6</v>
      </c>
      <c r="F9" s="12" t="s">
        <v>19</v>
      </c>
      <c r="G9" s="12" t="s">
        <v>20</v>
      </c>
      <c r="H9" s="9">
        <v>1200000</v>
      </c>
      <c r="I9" s="26">
        <v>1856999.76</v>
      </c>
      <c r="J9" s="13">
        <v>25</v>
      </c>
      <c r="K9" s="14" t="s">
        <v>21</v>
      </c>
      <c r="L9" s="14" t="s">
        <v>65</v>
      </c>
    </row>
    <row r="10" spans="1:15" s="8" customFormat="1" ht="76.5" x14ac:dyDescent="0.4">
      <c r="A10" s="11">
        <v>4</v>
      </c>
      <c r="B10" s="12" t="s">
        <v>22</v>
      </c>
      <c r="C10" s="12" t="s">
        <v>23</v>
      </c>
      <c r="D10" s="12" t="s">
        <v>66</v>
      </c>
      <c r="E10" s="12">
        <f>2*4*3.08</f>
        <v>24.64</v>
      </c>
      <c r="F10" s="12" t="s">
        <v>19</v>
      </c>
      <c r="G10" s="12" t="s">
        <v>24</v>
      </c>
      <c r="H10" s="9">
        <v>300000</v>
      </c>
      <c r="I10" s="9">
        <v>300000</v>
      </c>
      <c r="J10" s="13">
        <v>6</v>
      </c>
      <c r="K10" s="14" t="s">
        <v>25</v>
      </c>
      <c r="L10" s="14" t="s">
        <v>67</v>
      </c>
    </row>
    <row r="11" spans="1:15" s="8" customFormat="1" ht="127.5" x14ac:dyDescent="0.4">
      <c r="A11" s="11">
        <v>5</v>
      </c>
      <c r="B11" s="12" t="s">
        <v>26</v>
      </c>
      <c r="C11" s="12" t="s">
        <v>27</v>
      </c>
      <c r="D11" s="12" t="s">
        <v>28</v>
      </c>
      <c r="E11" s="12" t="s">
        <v>29</v>
      </c>
      <c r="F11" s="12" t="s">
        <v>19</v>
      </c>
      <c r="G11" s="12" t="s">
        <v>30</v>
      </c>
      <c r="H11" s="9">
        <v>600000</v>
      </c>
      <c r="I11" s="9">
        <v>600000</v>
      </c>
      <c r="J11" s="13">
        <f>227+183.53</f>
        <v>410.53</v>
      </c>
      <c r="K11" s="16" t="s">
        <v>55</v>
      </c>
      <c r="L11" s="14" t="s">
        <v>67</v>
      </c>
    </row>
    <row r="12" spans="1:15" s="8" customFormat="1" ht="76.5" x14ac:dyDescent="0.4">
      <c r="A12" s="11">
        <v>6</v>
      </c>
      <c r="B12" s="12" t="s">
        <v>26</v>
      </c>
      <c r="C12" s="12" t="s">
        <v>27</v>
      </c>
      <c r="D12" s="12" t="s">
        <v>31</v>
      </c>
      <c r="E12" s="12" t="s">
        <v>29</v>
      </c>
      <c r="F12" s="12" t="s">
        <v>19</v>
      </c>
      <c r="G12" s="12" t="s">
        <v>32</v>
      </c>
      <c r="H12" s="9">
        <v>600000</v>
      </c>
      <c r="I12" s="9">
        <v>600000</v>
      </c>
      <c r="J12" s="13">
        <v>285</v>
      </c>
      <c r="K12" s="16" t="s">
        <v>55</v>
      </c>
      <c r="L12" s="14" t="s">
        <v>67</v>
      </c>
    </row>
    <row r="13" spans="1:15" s="8" customFormat="1" ht="76.5" x14ac:dyDescent="0.4">
      <c r="A13" s="11">
        <v>7</v>
      </c>
      <c r="B13" s="12" t="s">
        <v>16</v>
      </c>
      <c r="C13" s="12" t="s">
        <v>68</v>
      </c>
      <c r="D13" s="12" t="s">
        <v>69</v>
      </c>
      <c r="E13" s="12" t="s">
        <v>29</v>
      </c>
      <c r="F13" s="12" t="s">
        <v>33</v>
      </c>
      <c r="G13" s="12" t="s">
        <v>34</v>
      </c>
      <c r="H13" s="9">
        <v>2100000</v>
      </c>
      <c r="I13" s="25">
        <v>1755443.74</v>
      </c>
      <c r="J13" s="13">
        <v>1</v>
      </c>
      <c r="K13" s="14" t="s">
        <v>35</v>
      </c>
      <c r="L13" s="14" t="s">
        <v>70</v>
      </c>
    </row>
    <row r="14" spans="1:15" s="8" customFormat="1" ht="102" x14ac:dyDescent="0.4">
      <c r="A14" s="11">
        <v>8</v>
      </c>
      <c r="B14" s="12" t="s">
        <v>26</v>
      </c>
      <c r="C14" s="12" t="s">
        <v>36</v>
      </c>
      <c r="D14" s="12" t="s">
        <v>69</v>
      </c>
      <c r="E14" s="12" t="s">
        <v>29</v>
      </c>
      <c r="F14" s="12" t="s">
        <v>33</v>
      </c>
      <c r="G14" s="12" t="s">
        <v>37</v>
      </c>
      <c r="H14" s="9">
        <v>200000</v>
      </c>
      <c r="I14" s="26">
        <v>252701.58585199996</v>
      </c>
      <c r="J14" s="13">
        <v>1</v>
      </c>
      <c r="K14" s="14" t="s">
        <v>83</v>
      </c>
      <c r="L14" s="14" t="s">
        <v>70</v>
      </c>
    </row>
    <row r="15" spans="1:15" s="8" customFormat="1" ht="76.5" x14ac:dyDescent="0.4">
      <c r="A15" s="11">
        <v>9</v>
      </c>
      <c r="B15" s="12" t="s">
        <v>16</v>
      </c>
      <c r="C15" s="12" t="s">
        <v>17</v>
      </c>
      <c r="D15" s="12" t="s">
        <v>69</v>
      </c>
      <c r="E15" s="12" t="s">
        <v>29</v>
      </c>
      <c r="F15" s="12" t="s">
        <v>33</v>
      </c>
      <c r="G15" s="12" t="s">
        <v>38</v>
      </c>
      <c r="H15" s="9">
        <v>900000</v>
      </c>
      <c r="I15" s="9">
        <v>900000</v>
      </c>
      <c r="J15" s="13">
        <v>5</v>
      </c>
      <c r="K15" s="14" t="s">
        <v>39</v>
      </c>
      <c r="L15" s="14" t="s">
        <v>70</v>
      </c>
    </row>
    <row r="16" spans="1:15" s="8" customFormat="1" ht="76.5" customHeight="1" x14ac:dyDescent="0.4">
      <c r="A16" s="11"/>
      <c r="B16" s="12" t="s">
        <v>16</v>
      </c>
      <c r="C16" s="12" t="s">
        <v>40</v>
      </c>
      <c r="D16" s="12" t="s">
        <v>69</v>
      </c>
      <c r="E16" s="12" t="s">
        <v>29</v>
      </c>
      <c r="F16" s="12" t="s">
        <v>33</v>
      </c>
      <c r="G16" s="12" t="s">
        <v>56</v>
      </c>
      <c r="H16" s="9">
        <v>2000000</v>
      </c>
      <c r="I16" s="25">
        <v>0</v>
      </c>
      <c r="J16" s="13">
        <v>1</v>
      </c>
      <c r="K16" s="14" t="s">
        <v>90</v>
      </c>
      <c r="L16" s="14" t="s">
        <v>71</v>
      </c>
      <c r="M16" s="36"/>
      <c r="N16" s="37"/>
      <c r="O16" s="37"/>
    </row>
    <row r="17" spans="1:15" s="8" customFormat="1" ht="100.5" customHeight="1" x14ac:dyDescent="0.4">
      <c r="A17" s="31">
        <v>10</v>
      </c>
      <c r="B17" s="32" t="s">
        <v>16</v>
      </c>
      <c r="C17" s="32" t="s">
        <v>40</v>
      </c>
      <c r="D17" s="32" t="s">
        <v>69</v>
      </c>
      <c r="E17" s="32" t="s">
        <v>29</v>
      </c>
      <c r="F17" s="32" t="s">
        <v>33</v>
      </c>
      <c r="G17" s="32" t="s">
        <v>91</v>
      </c>
      <c r="H17" s="33" t="s">
        <v>80</v>
      </c>
      <c r="I17" s="33">
        <v>541633.39</v>
      </c>
      <c r="J17" s="34">
        <f>34+34.5+12+9</f>
        <v>89.5</v>
      </c>
      <c r="K17" s="35" t="s">
        <v>89</v>
      </c>
      <c r="L17" s="35" t="s">
        <v>92</v>
      </c>
      <c r="M17" s="30"/>
      <c r="N17" s="30"/>
      <c r="O17" s="30"/>
    </row>
    <row r="18" spans="1:15" s="8" customFormat="1" ht="102" x14ac:dyDescent="0.4">
      <c r="A18" s="11">
        <v>11</v>
      </c>
      <c r="B18" s="12" t="s">
        <v>16</v>
      </c>
      <c r="C18" s="12" t="s">
        <v>41</v>
      </c>
      <c r="D18" s="12" t="s">
        <v>69</v>
      </c>
      <c r="E18" s="12" t="s">
        <v>29</v>
      </c>
      <c r="F18" s="12" t="s">
        <v>33</v>
      </c>
      <c r="G18" s="12" t="s">
        <v>42</v>
      </c>
      <c r="H18" s="9">
        <v>700000</v>
      </c>
      <c r="I18" s="25">
        <v>571034.16</v>
      </c>
      <c r="J18" s="13">
        <f>22.49+34.76</f>
        <v>57.25</v>
      </c>
      <c r="K18" s="14" t="s">
        <v>89</v>
      </c>
      <c r="L18" s="14" t="s">
        <v>71</v>
      </c>
      <c r="M18" s="29"/>
    </row>
    <row r="19" spans="1:15" s="8" customFormat="1" ht="76.5" x14ac:dyDescent="0.4">
      <c r="A19" s="11"/>
      <c r="B19" s="12" t="s">
        <v>16</v>
      </c>
      <c r="C19" s="12" t="s">
        <v>17</v>
      </c>
      <c r="D19" s="12" t="s">
        <v>69</v>
      </c>
      <c r="E19" s="12" t="s">
        <v>29</v>
      </c>
      <c r="F19" s="12" t="s">
        <v>33</v>
      </c>
      <c r="G19" s="12" t="s">
        <v>43</v>
      </c>
      <c r="H19" s="9">
        <v>300000</v>
      </c>
      <c r="I19" s="25">
        <v>0</v>
      </c>
      <c r="J19" s="13">
        <v>5</v>
      </c>
      <c r="K19" s="14" t="s">
        <v>44</v>
      </c>
      <c r="L19" s="14" t="s">
        <v>71</v>
      </c>
    </row>
    <row r="20" spans="1:15" s="8" customFormat="1" ht="76.5" x14ac:dyDescent="0.4">
      <c r="A20" s="31">
        <v>12</v>
      </c>
      <c r="B20" s="32" t="s">
        <v>16</v>
      </c>
      <c r="C20" s="32" t="s">
        <v>17</v>
      </c>
      <c r="D20" s="32" t="s">
        <v>69</v>
      </c>
      <c r="E20" s="32" t="s">
        <v>29</v>
      </c>
      <c r="F20" s="32" t="s">
        <v>33</v>
      </c>
      <c r="G20" s="32" t="s">
        <v>86</v>
      </c>
      <c r="H20" s="33" t="s">
        <v>80</v>
      </c>
      <c r="I20" s="33">
        <v>300000</v>
      </c>
      <c r="J20" s="34">
        <v>350</v>
      </c>
      <c r="K20" s="35" t="s">
        <v>47</v>
      </c>
      <c r="L20" s="35" t="s">
        <v>71</v>
      </c>
    </row>
    <row r="21" spans="1:15" s="8" customFormat="1" ht="76.5" x14ac:dyDescent="0.4">
      <c r="A21" s="11">
        <v>13</v>
      </c>
      <c r="B21" s="12" t="s">
        <v>16</v>
      </c>
      <c r="C21" s="12" t="s">
        <v>45</v>
      </c>
      <c r="D21" s="12" t="s">
        <v>69</v>
      </c>
      <c r="E21" s="12" t="s">
        <v>29</v>
      </c>
      <c r="F21" s="12" t="s">
        <v>33</v>
      </c>
      <c r="G21" s="12" t="s">
        <v>46</v>
      </c>
      <c r="H21" s="9">
        <v>255451.35</v>
      </c>
      <c r="I21" s="9">
        <v>255451.35</v>
      </c>
      <c r="J21" s="13">
        <v>285</v>
      </c>
      <c r="K21" s="14" t="s">
        <v>47</v>
      </c>
      <c r="L21" s="14" t="s">
        <v>71</v>
      </c>
    </row>
    <row r="22" spans="1:15" s="8" customFormat="1" ht="153" x14ac:dyDescent="0.4">
      <c r="A22" s="11">
        <v>14</v>
      </c>
      <c r="B22" s="12" t="s">
        <v>16</v>
      </c>
      <c r="C22" s="12" t="s">
        <v>48</v>
      </c>
      <c r="D22" s="12" t="s">
        <v>69</v>
      </c>
      <c r="E22" s="12" t="s">
        <v>29</v>
      </c>
      <c r="F22" s="12" t="s">
        <v>33</v>
      </c>
      <c r="G22" s="12" t="s">
        <v>49</v>
      </c>
      <c r="H22" s="9">
        <v>700000</v>
      </c>
      <c r="I22" s="26">
        <v>764187.78</v>
      </c>
      <c r="J22" s="13">
        <v>466.55</v>
      </c>
      <c r="K22" s="14" t="s">
        <v>47</v>
      </c>
      <c r="L22" s="14" t="s">
        <v>72</v>
      </c>
      <c r="M22" s="29"/>
    </row>
    <row r="23" spans="1:15" s="8" customFormat="1" ht="102" x14ac:dyDescent="0.4">
      <c r="A23" s="11">
        <v>15</v>
      </c>
      <c r="B23" s="12" t="s">
        <v>16</v>
      </c>
      <c r="C23" s="12" t="s">
        <v>50</v>
      </c>
      <c r="D23" s="12" t="s">
        <v>69</v>
      </c>
      <c r="E23" s="12" t="s">
        <v>29</v>
      </c>
      <c r="F23" s="12" t="s">
        <v>33</v>
      </c>
      <c r="G23" s="12" t="s">
        <v>73</v>
      </c>
      <c r="H23" s="9">
        <v>426000</v>
      </c>
      <c r="I23" s="9">
        <v>426000</v>
      </c>
      <c r="J23" s="13">
        <v>1420.27</v>
      </c>
      <c r="K23" s="14" t="s">
        <v>47</v>
      </c>
      <c r="L23" s="14" t="s">
        <v>72</v>
      </c>
    </row>
    <row r="24" spans="1:15" s="8" customFormat="1" ht="127.5" x14ac:dyDescent="0.4">
      <c r="A24" s="11">
        <v>16</v>
      </c>
      <c r="B24" s="12" t="s">
        <v>16</v>
      </c>
      <c r="C24" s="12" t="s">
        <v>17</v>
      </c>
      <c r="D24" s="12" t="s">
        <v>69</v>
      </c>
      <c r="E24" s="12" t="s">
        <v>29</v>
      </c>
      <c r="F24" s="12" t="s">
        <v>33</v>
      </c>
      <c r="G24" s="12" t="s">
        <v>51</v>
      </c>
      <c r="H24" s="9">
        <v>4268987.5</v>
      </c>
      <c r="I24" s="25">
        <v>4167041.37</v>
      </c>
      <c r="J24" s="13">
        <v>8913.33</v>
      </c>
      <c r="K24" s="14" t="s">
        <v>47</v>
      </c>
      <c r="L24" s="14" t="s">
        <v>72</v>
      </c>
      <c r="M24" s="29"/>
    </row>
    <row r="25" spans="1:15" s="8" customFormat="1" ht="127.5" x14ac:dyDescent="0.4">
      <c r="A25" s="11">
        <v>17</v>
      </c>
      <c r="B25" s="12" t="s">
        <v>16</v>
      </c>
      <c r="C25" s="12" t="s">
        <v>17</v>
      </c>
      <c r="D25" s="12" t="s">
        <v>69</v>
      </c>
      <c r="E25" s="12" t="s">
        <v>29</v>
      </c>
      <c r="F25" s="12" t="s">
        <v>33</v>
      </c>
      <c r="G25" s="12" t="s">
        <v>81</v>
      </c>
      <c r="H25" s="9">
        <v>2007012.4999999998</v>
      </c>
      <c r="I25" s="26">
        <v>2108344.88</v>
      </c>
      <c r="J25" s="13">
        <v>4377.6099999999997</v>
      </c>
      <c r="K25" s="14" t="s">
        <v>47</v>
      </c>
      <c r="L25" s="14" t="s">
        <v>72</v>
      </c>
      <c r="M25" s="29"/>
    </row>
    <row r="26" spans="1:15" s="8" customFormat="1" ht="127.5" x14ac:dyDescent="0.4">
      <c r="A26" s="11">
        <v>18</v>
      </c>
      <c r="B26" s="12" t="s">
        <v>16</v>
      </c>
      <c r="C26" s="12" t="s">
        <v>17</v>
      </c>
      <c r="D26" s="12" t="s">
        <v>69</v>
      </c>
      <c r="E26" s="12" t="s">
        <v>29</v>
      </c>
      <c r="F26" s="12" t="s">
        <v>33</v>
      </c>
      <c r="G26" s="12" t="s">
        <v>82</v>
      </c>
      <c r="H26" s="9">
        <v>1716234.44</v>
      </c>
      <c r="I26" s="25">
        <v>1629885.57</v>
      </c>
      <c r="J26" s="13">
        <v>5083.43</v>
      </c>
      <c r="K26" s="14" t="s">
        <v>47</v>
      </c>
      <c r="L26" s="14" t="s">
        <v>72</v>
      </c>
      <c r="M26" s="29"/>
    </row>
    <row r="27" spans="1:15" s="8" customFormat="1" ht="127.5" x14ac:dyDescent="0.4">
      <c r="A27" s="11">
        <v>19</v>
      </c>
      <c r="B27" s="12" t="s">
        <v>16</v>
      </c>
      <c r="C27" s="12" t="s">
        <v>17</v>
      </c>
      <c r="D27" s="12" t="s">
        <v>69</v>
      </c>
      <c r="E27" s="12" t="s">
        <v>29</v>
      </c>
      <c r="F27" s="12" t="s">
        <v>33</v>
      </c>
      <c r="G27" s="12" t="s">
        <v>52</v>
      </c>
      <c r="H27" s="9">
        <v>764765.56</v>
      </c>
      <c r="I27" s="26">
        <v>850243.86</v>
      </c>
      <c r="J27" s="13">
        <v>2857.31</v>
      </c>
      <c r="K27" s="14" t="s">
        <v>47</v>
      </c>
      <c r="L27" s="14" t="s">
        <v>72</v>
      </c>
      <c r="M27" s="29"/>
    </row>
    <row r="28" spans="1:15" s="8" customFormat="1" ht="127.5" x14ac:dyDescent="0.4">
      <c r="A28" s="11">
        <v>20</v>
      </c>
      <c r="B28" s="12" t="s">
        <v>16</v>
      </c>
      <c r="C28" s="12" t="s">
        <v>17</v>
      </c>
      <c r="D28" s="12" t="s">
        <v>69</v>
      </c>
      <c r="E28" s="12" t="s">
        <v>29</v>
      </c>
      <c r="F28" s="12" t="s">
        <v>33</v>
      </c>
      <c r="G28" s="12" t="s">
        <v>74</v>
      </c>
      <c r="H28" s="9">
        <v>1018000</v>
      </c>
      <c r="I28" s="26">
        <v>1154511.95</v>
      </c>
      <c r="J28" s="13">
        <v>3868.37</v>
      </c>
      <c r="K28" s="14" t="s">
        <v>47</v>
      </c>
      <c r="L28" s="14" t="s">
        <v>72</v>
      </c>
      <c r="M28" s="29"/>
    </row>
    <row r="29" spans="1:15" s="8" customFormat="1" ht="127.5" x14ac:dyDescent="0.4">
      <c r="A29" s="11">
        <v>21</v>
      </c>
      <c r="B29" s="12" t="s">
        <v>16</v>
      </c>
      <c r="C29" s="12" t="s">
        <v>17</v>
      </c>
      <c r="D29" s="12" t="s">
        <v>69</v>
      </c>
      <c r="E29" s="12" t="s">
        <v>29</v>
      </c>
      <c r="F29" s="12" t="s">
        <v>33</v>
      </c>
      <c r="G29" s="12" t="s">
        <v>75</v>
      </c>
      <c r="H29" s="9">
        <v>676842.86</v>
      </c>
      <c r="I29" s="26">
        <v>1072380.1599999999</v>
      </c>
      <c r="J29" s="13">
        <v>3833.29</v>
      </c>
      <c r="K29" s="14" t="s">
        <v>47</v>
      </c>
      <c r="L29" s="14" t="s">
        <v>72</v>
      </c>
      <c r="M29" s="29"/>
    </row>
    <row r="30" spans="1:15" s="8" customFormat="1" ht="102" x14ac:dyDescent="0.4">
      <c r="A30" s="11">
        <v>22</v>
      </c>
      <c r="B30" s="12" t="s">
        <v>16</v>
      </c>
      <c r="C30" s="12" t="s">
        <v>17</v>
      </c>
      <c r="D30" s="12" t="s">
        <v>69</v>
      </c>
      <c r="E30" s="12" t="s">
        <v>29</v>
      </c>
      <c r="F30" s="12" t="s">
        <v>33</v>
      </c>
      <c r="G30" s="12" t="s">
        <v>53</v>
      </c>
      <c r="H30" s="9">
        <v>1181157.1399999999</v>
      </c>
      <c r="I30" s="25">
        <v>841182.41</v>
      </c>
      <c r="J30" s="13">
        <v>3106.65</v>
      </c>
      <c r="K30" s="14" t="s">
        <v>47</v>
      </c>
      <c r="L30" s="14" t="s">
        <v>72</v>
      </c>
      <c r="M30" s="29"/>
    </row>
    <row r="31" spans="1:15" s="8" customFormat="1" ht="102" x14ac:dyDescent="0.4">
      <c r="A31" s="11">
        <v>23</v>
      </c>
      <c r="B31" s="12" t="s">
        <v>16</v>
      </c>
      <c r="C31" s="12" t="s">
        <v>17</v>
      </c>
      <c r="D31" s="12" t="s">
        <v>69</v>
      </c>
      <c r="E31" s="12" t="s">
        <v>29</v>
      </c>
      <c r="F31" s="12" t="s">
        <v>33</v>
      </c>
      <c r="G31" s="12" t="s">
        <v>54</v>
      </c>
      <c r="H31" s="9">
        <v>1810000</v>
      </c>
      <c r="I31" s="26">
        <v>1896027.93</v>
      </c>
      <c r="J31" s="13">
        <v>7153.82</v>
      </c>
      <c r="K31" s="14" t="s">
        <v>47</v>
      </c>
      <c r="L31" s="14" t="s">
        <v>72</v>
      </c>
      <c r="M31" s="29"/>
    </row>
    <row r="32" spans="1:15" s="8" customFormat="1" ht="102" x14ac:dyDescent="0.4">
      <c r="A32" s="11">
        <v>24</v>
      </c>
      <c r="B32" s="12" t="s">
        <v>16</v>
      </c>
      <c r="C32" s="12" t="s">
        <v>17</v>
      </c>
      <c r="D32" s="12" t="s">
        <v>69</v>
      </c>
      <c r="E32" s="12" t="s">
        <v>29</v>
      </c>
      <c r="F32" s="12" t="s">
        <v>33</v>
      </c>
      <c r="G32" s="12" t="s">
        <v>76</v>
      </c>
      <c r="H32" s="9">
        <v>1670000</v>
      </c>
      <c r="I32" s="9">
        <v>1670000</v>
      </c>
      <c r="J32" s="13">
        <v>6162.98</v>
      </c>
      <c r="K32" s="14" t="s">
        <v>47</v>
      </c>
      <c r="L32" s="14" t="s">
        <v>72</v>
      </c>
    </row>
    <row r="33" spans="1:15" s="8" customFormat="1" ht="153" x14ac:dyDescent="0.4">
      <c r="A33" s="11">
        <v>25</v>
      </c>
      <c r="B33" s="12" t="s">
        <v>16</v>
      </c>
      <c r="C33" s="12" t="s">
        <v>17</v>
      </c>
      <c r="D33" s="12" t="s">
        <v>69</v>
      </c>
      <c r="E33" s="12" t="s">
        <v>29</v>
      </c>
      <c r="F33" s="12" t="s">
        <v>33</v>
      </c>
      <c r="G33" s="12" t="s">
        <v>77</v>
      </c>
      <c r="H33" s="9">
        <v>2387248.19</v>
      </c>
      <c r="I33" s="25">
        <v>1186288.48</v>
      </c>
      <c r="J33" s="13">
        <v>4479.1400000000003</v>
      </c>
      <c r="K33" s="14" t="s">
        <v>47</v>
      </c>
      <c r="L33" s="14" t="s">
        <v>72</v>
      </c>
      <c r="M33" s="29"/>
    </row>
    <row r="34" spans="1:15" s="8" customFormat="1" ht="153" x14ac:dyDescent="0.4">
      <c r="A34" s="11">
        <v>26</v>
      </c>
      <c r="B34" s="12" t="s">
        <v>16</v>
      </c>
      <c r="C34" s="12" t="s">
        <v>17</v>
      </c>
      <c r="D34" s="12" t="s">
        <v>69</v>
      </c>
      <c r="E34" s="12" t="s">
        <v>29</v>
      </c>
      <c r="F34" s="12" t="s">
        <v>33</v>
      </c>
      <c r="G34" s="12" t="s">
        <v>78</v>
      </c>
      <c r="H34" s="9">
        <v>7112751.8099999996</v>
      </c>
      <c r="I34" s="26">
        <v>8313711.5199999996</v>
      </c>
      <c r="J34" s="13">
        <v>31876.23</v>
      </c>
      <c r="K34" s="14" t="s">
        <v>47</v>
      </c>
      <c r="L34" s="14" t="s">
        <v>72</v>
      </c>
      <c r="M34" s="29"/>
    </row>
    <row r="35" spans="1:15" s="17" customFormat="1" ht="76.5" x14ac:dyDescent="0.4">
      <c r="A35" s="31">
        <v>27</v>
      </c>
      <c r="B35" s="32" t="s">
        <v>16</v>
      </c>
      <c r="C35" s="32" t="s">
        <v>79</v>
      </c>
      <c r="D35" s="32" t="s">
        <v>69</v>
      </c>
      <c r="E35" s="32" t="s">
        <v>29</v>
      </c>
      <c r="F35" s="32" t="s">
        <v>33</v>
      </c>
      <c r="G35" s="32" t="s">
        <v>88</v>
      </c>
      <c r="H35" s="33" t="s">
        <v>80</v>
      </c>
      <c r="I35" s="33">
        <v>323773.12</v>
      </c>
      <c r="J35" s="34">
        <v>641.28</v>
      </c>
      <c r="K35" s="35" t="s">
        <v>47</v>
      </c>
      <c r="L35" s="35" t="s">
        <v>72</v>
      </c>
      <c r="M35" s="38"/>
      <c r="N35" s="29"/>
      <c r="O35" s="29"/>
    </row>
    <row r="36" spans="1:15" ht="76.5" x14ac:dyDescent="0.3">
      <c r="A36" s="31">
        <v>28</v>
      </c>
      <c r="B36" s="32" t="s">
        <v>16</v>
      </c>
      <c r="C36" s="32" t="s">
        <v>17</v>
      </c>
      <c r="D36" s="32" t="s">
        <v>69</v>
      </c>
      <c r="E36" s="32" t="s">
        <v>29</v>
      </c>
      <c r="F36" s="32" t="s">
        <v>33</v>
      </c>
      <c r="G36" s="32" t="s">
        <v>87</v>
      </c>
      <c r="H36" s="33" t="s">
        <v>80</v>
      </c>
      <c r="I36" s="33">
        <v>557608.32999999996</v>
      </c>
      <c r="J36" s="34">
        <v>78</v>
      </c>
      <c r="K36" s="35" t="s">
        <v>55</v>
      </c>
      <c r="L36" s="35" t="s">
        <v>71</v>
      </c>
      <c r="M36" s="38"/>
      <c r="N36" s="29"/>
      <c r="O36" s="29"/>
    </row>
    <row r="37" spans="1:15" ht="30.75" x14ac:dyDescent="0.3">
      <c r="H37" s="27">
        <f>SUM(H7:H36)</f>
        <v>35559269</v>
      </c>
      <c r="I37" s="27">
        <f>SUM(I7:I36)</f>
        <v>35559268.995851994</v>
      </c>
    </row>
    <row r="40" spans="1:15" x14ac:dyDescent="0.3">
      <c r="H40" s="20"/>
      <c r="I40" s="1"/>
      <c r="J40" s="1"/>
      <c r="K40" s="1"/>
    </row>
    <row r="41" spans="1:15" x14ac:dyDescent="0.3">
      <c r="H41" s="20"/>
      <c r="I41" s="1"/>
      <c r="J41" s="1"/>
      <c r="K41" s="1"/>
    </row>
    <row r="42" spans="1:15" x14ac:dyDescent="0.3">
      <c r="H42" s="20"/>
      <c r="I42" s="1"/>
      <c r="J42" s="1"/>
      <c r="K42" s="1"/>
    </row>
    <row r="43" spans="1:15" x14ac:dyDescent="0.3">
      <c r="H43" s="20"/>
      <c r="I43" s="1"/>
      <c r="J43" s="1"/>
      <c r="K43" s="1"/>
    </row>
    <row r="44" spans="1:15" x14ac:dyDescent="0.3">
      <c r="H44" s="20"/>
      <c r="I44" s="1"/>
      <c r="J44" s="1"/>
      <c r="K44" s="1"/>
    </row>
    <row r="45" spans="1:15" x14ac:dyDescent="0.3">
      <c r="H45" s="20"/>
      <c r="I45" s="1"/>
      <c r="J45" s="1"/>
      <c r="K45" s="1"/>
    </row>
    <row r="46" spans="1:15" x14ac:dyDescent="0.3">
      <c r="H46" s="20"/>
      <c r="I46" s="1"/>
      <c r="J46" s="1"/>
      <c r="K46" s="1"/>
    </row>
    <row r="47" spans="1:15" x14ac:dyDescent="0.3">
      <c r="H47" s="20"/>
      <c r="I47" s="1"/>
      <c r="J47" s="1"/>
      <c r="K47" s="1"/>
    </row>
  </sheetData>
  <mergeCells count="16">
    <mergeCell ref="L4:L6"/>
    <mergeCell ref="I4:I6"/>
    <mergeCell ref="A2:L2"/>
    <mergeCell ref="A1:L1"/>
    <mergeCell ref="D3:F3"/>
    <mergeCell ref="J3:K3"/>
    <mergeCell ref="A4:A6"/>
    <mergeCell ref="B4:B6"/>
    <mergeCell ref="C4:C6"/>
    <mergeCell ref="D4:D6"/>
    <mergeCell ref="E4:E6"/>
    <mergeCell ref="F4:F6"/>
    <mergeCell ref="G4:G6"/>
    <mergeCell ref="H4:H6"/>
    <mergeCell ref="J4:J6"/>
    <mergeCell ref="K4:K6"/>
  </mergeCells>
  <printOptions horizontalCentered="1"/>
  <pageMargins left="0.25" right="0.25" top="0.75" bottom="0.75" header="0.3" footer="0.3"/>
  <pageSetup scale="36" fitToHeight="0" orientation="landscape" r:id="rId1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Modificacion integrada cpla-cab</vt:lpstr>
      <vt:lpstr>'Modificacion integrada cpla-cab'!Área_de_impresión</vt:lpstr>
      <vt:lpstr>'Modificacion integrada cpla-cab'!Títulos_a_imprimir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Beatríz Contreras Amador</dc:creator>
  <cp:lastModifiedBy>Gisela Torres Ruíz</cp:lastModifiedBy>
  <cp:lastPrinted>2021-06-23T16:24:47Z</cp:lastPrinted>
  <dcterms:created xsi:type="dcterms:W3CDTF">2021-06-04T19:52:31Z</dcterms:created>
  <dcterms:modified xsi:type="dcterms:W3CDTF">2021-08-19T17:38:59Z</dcterms:modified>
</cp:coreProperties>
</file>